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033-my.sharepoint.com/personal/s_dijkstra_amersfoort_nl/Documents/Bureaublad/"/>
    </mc:Choice>
  </mc:AlternateContent>
  <xr:revisionPtr revIDLastSave="0" documentId="8_{A96A25EB-11D7-4C12-969B-7229AC48426D}" xr6:coauthVersionLast="47" xr6:coauthVersionMax="47" xr10:uidLastSave="{00000000-0000-0000-0000-000000000000}"/>
  <bookViews>
    <workbookView xWindow="-110" yWindow="-110" windowWidth="19420" windowHeight="10420" xr2:uid="{8B0EC0D8-F3C7-2A49-B553-064B0932838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10" i="1" s="1"/>
  <c r="C11" i="1" s="1"/>
  <c r="E8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<sst xmlns="http://schemas.openxmlformats.org/spreadsheetml/2006/main" count="55" uniqueCount="40">
  <si>
    <t xml:space="preserve">Totale kosten warmte per jaar </t>
  </si>
  <si>
    <t xml:space="preserve">Totale kosten warmte per maand </t>
  </si>
  <si>
    <t xml:space="preserve">Prijzen incl. btw </t>
  </si>
  <si>
    <t xml:space="preserve">maximum tarief tarief </t>
  </si>
  <si>
    <t xml:space="preserve">WBA </t>
  </si>
  <si>
    <t xml:space="preserve">€ 1.306,53 € 580,93 € 1.887,46 </t>
  </si>
  <si>
    <t>Vaste kosten warmte</t>
  </si>
  <si>
    <t>WBA</t>
  </si>
  <si>
    <t xml:space="preserve">Jaarverbruik in GJ's </t>
  </si>
  <si>
    <t>Omrekenfactor van m3 gas naar GJ's</t>
  </si>
  <si>
    <t xml:space="preserve">Jaarverbruik in m3 gas </t>
  </si>
  <si>
    <t>Variabele kosten warmte</t>
  </si>
  <si>
    <t>ACM</t>
  </si>
  <si>
    <t>maximum</t>
  </si>
  <si>
    <t>tarief</t>
  </si>
  <si>
    <t>Vastrecht</t>
  </si>
  <si>
    <t>Meettarief</t>
  </si>
  <si>
    <t>Huur en onderhoud</t>
  </si>
  <si>
    <t>Prijs per GJ</t>
  </si>
  <si>
    <t xml:space="preserve">Toelichting vaste kosten gas aansluiting Stedin </t>
  </si>
  <si>
    <t xml:space="preserve">Aansluit- en transportdienst </t>
  </si>
  <si>
    <t xml:space="preserve">Meetdienst </t>
  </si>
  <si>
    <t xml:space="preserve">Vaste leveringskosten (gas contract) </t>
  </si>
  <si>
    <t xml:space="preserve">Totale vaste kosten </t>
  </si>
  <si>
    <t xml:space="preserve">Stedin </t>
  </si>
  <si>
    <t>Uitgaand van het onderhoud van een hybride cv ketel en afhankelijk van het gekozen pakket</t>
  </si>
  <si>
    <t>Vaste kosten warmte totaal</t>
  </si>
  <si>
    <t xml:space="preserve">Gebaseerd op de aanschaf van een hybride CV ketel van € 6.000,- incl. installatie en een levensduur van 15 jaar </t>
  </si>
  <si>
    <t xml:space="preserve">Onderhoud (All-in pakket) </t>
  </si>
  <si>
    <t xml:space="preserve">Afschrijving cv ketel </t>
  </si>
  <si>
    <t>2023*</t>
  </si>
  <si>
    <t>*Er is gerekend met het € 75,52 hoewel in 2023 een plafondtarief gold van € 47,38 tot maximaal 37 GJ warmteverbruik</t>
  </si>
  <si>
    <t>&lt;&lt;&lt;&lt;&lt;&lt;&lt;</t>
  </si>
  <si>
    <t>bij Jaarverbruik</t>
  </si>
  <si>
    <t>(zie volgende tabel)</t>
  </si>
  <si>
    <t xml:space="preserve">Dit bepaalt de  Variabele kosten warmte </t>
  </si>
  <si>
    <t>(1) Stel dat de volgende situatie van toepassing is</t>
  </si>
  <si>
    <t>(2) Samenvatting tarieven warmtenet</t>
  </si>
  <si>
    <t>(3) Nadere toelichting warmtetarief</t>
  </si>
  <si>
    <t>(4)Toelichting vaste kosten gas aansluiting Stedin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</si>
</sst>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);[Red]\(&quot;€&quot;\ #,##0.00\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161C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161C21"/>
      <name val="Calibri"/>
      <family val="2"/>
      <scheme val="minor"/>
    </font>
    <font>
      <b/>
      <sz val="11"/>
      <color rgb="FF161C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4" fillId="2" borderId="3" xfId="0" applyFont="1" applyFill="1" applyBorder="1"/>
    <xf numFmtId="0" fontId="2" fillId="0" borderId="3" xfId="0" applyFont="1" applyBorder="1"/>
    <xf numFmtId="164" fontId="2" fillId="0" borderId="4" xfId="0" applyNumberFormat="1" applyFont="1" applyBorder="1"/>
    <xf numFmtId="0" fontId="0" fillId="0" borderId="4" xfId="0" applyBorder="1"/>
    <xf numFmtId="0" fontId="4" fillId="2" borderId="7" xfId="0" applyFont="1" applyFill="1" applyBorder="1"/>
    <xf numFmtId="0" fontId="2" fillId="0" borderId="8" xfId="0" applyFont="1" applyBorder="1"/>
    <xf numFmtId="0" fontId="4" fillId="2" borderId="1" xfId="0" applyFont="1" applyFill="1" applyBorder="1"/>
    <xf numFmtId="0" fontId="0" fillId="0" borderId="7" xfId="0" applyBorder="1"/>
    <xf numFmtId="0" fontId="0" fillId="2" borderId="8" xfId="0" applyFill="1" applyBorder="1"/>
    <xf numFmtId="164" fontId="2" fillId="0" borderId="8" xfId="0" applyNumberFormat="1" applyFont="1" applyBorder="1"/>
    <xf numFmtId="164" fontId="5" fillId="0" borderId="8" xfId="0" applyNumberFormat="1" applyFont="1" applyBorder="1"/>
    <xf numFmtId="164" fontId="0" fillId="0" borderId="8" xfId="0" applyNumberFormat="1" applyBorder="1"/>
    <xf numFmtId="164" fontId="2" fillId="0" borderId="9" xfId="0" applyNumberFormat="1" applyFont="1" applyBorder="1"/>
    <xf numFmtId="0" fontId="3" fillId="0" borderId="3" xfId="0" applyFont="1" applyBorder="1"/>
    <xf numFmtId="164" fontId="4" fillId="0" borderId="0" xfId="0" applyNumberFormat="1" applyFont="1"/>
    <xf numFmtId="164" fontId="4" fillId="0" borderId="4" xfId="0" applyNumberFormat="1" applyFont="1" applyBorder="1"/>
    <xf numFmtId="164" fontId="0" fillId="0" borderId="4" xfId="0" applyNumberFormat="1" applyBorder="1"/>
    <xf numFmtId="164" fontId="0" fillId="0" borderId="6" xfId="0" applyNumberFormat="1" applyBorder="1"/>
    <xf numFmtId="0" fontId="0" fillId="2" borderId="3" xfId="0" applyFill="1" applyBorder="1"/>
    <xf numFmtId="164" fontId="4" fillId="0" borderId="3" xfId="0" applyNumberFormat="1" applyFont="1" applyBorder="1"/>
    <xf numFmtId="164" fontId="0" fillId="0" borderId="3" xfId="0" applyNumberFormat="1" applyBorder="1"/>
    <xf numFmtId="164" fontId="0" fillId="0" borderId="5" xfId="0" applyNumberFormat="1" applyBorder="1"/>
    <xf numFmtId="0" fontId="2" fillId="0" borderId="5" xfId="0" applyFont="1" applyBorder="1"/>
    <xf numFmtId="0" fontId="4" fillId="2" borderId="2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2" fillId="0" borderId="9" xfId="0" applyFont="1" applyBorder="1"/>
    <xf numFmtId="164" fontId="1" fillId="0" borderId="8" xfId="0" applyNumberFormat="1" applyFont="1" applyBorder="1"/>
    <xf numFmtId="164" fontId="0" fillId="0" borderId="9" xfId="0" applyNumberForma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164" fontId="5" fillId="3" borderId="6" xfId="0" applyNumberFormat="1" applyFont="1" applyFill="1" applyBorder="1"/>
    <xf numFmtId="164" fontId="1" fillId="3" borderId="4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A545-AD53-0B4A-8022-68DD0289BF18}">
  <dimension ref="B1:J66"/>
  <sheetViews>
    <sheetView tabSelected="1" zoomScale="125" workbookViewId="0">
      <selection activeCell="G35" sqref="G35"/>
    </sheetView>
  </sheetViews>
  <sheetFormatPr defaultColWidth="10.6640625" defaultRowHeight="15.5" x14ac:dyDescent="0.35"/>
  <cols>
    <col min="2" max="2" width="41.1640625" customWidth="1"/>
  </cols>
  <sheetData>
    <row r="1" spans="2:9" x14ac:dyDescent="0.35">
      <c r="B1" s="48" t="s">
        <v>36</v>
      </c>
      <c r="C1" s="46"/>
    </row>
    <row r="2" spans="2:9" x14ac:dyDescent="0.35">
      <c r="B2" s="11" t="s">
        <v>10</v>
      </c>
      <c r="C2" s="6">
        <v>1621</v>
      </c>
    </row>
    <row r="3" spans="2:9" x14ac:dyDescent="0.35">
      <c r="B3" s="12" t="s">
        <v>9</v>
      </c>
      <c r="C3" s="8">
        <v>31.65</v>
      </c>
    </row>
    <row r="4" spans="2:9" x14ac:dyDescent="0.35">
      <c r="B4" s="13" t="s">
        <v>8</v>
      </c>
      <c r="C4" s="10">
        <v>51.22</v>
      </c>
      <c r="E4" s="47" t="s">
        <v>35</v>
      </c>
      <c r="F4" s="47"/>
      <c r="G4" s="47"/>
      <c r="H4" s="47"/>
    </row>
    <row r="6" spans="2:9" x14ac:dyDescent="0.35">
      <c r="B6" s="40" t="s">
        <v>37</v>
      </c>
      <c r="C6" s="23">
        <v>2024</v>
      </c>
      <c r="D6" s="23" t="s">
        <v>30</v>
      </c>
      <c r="E6" s="23">
        <v>2022</v>
      </c>
    </row>
    <row r="7" spans="2:9" x14ac:dyDescent="0.35">
      <c r="B7" s="22" t="s">
        <v>2</v>
      </c>
      <c r="C7" s="24" t="s">
        <v>7</v>
      </c>
      <c r="D7" s="24" t="s">
        <v>7</v>
      </c>
      <c r="E7" s="24" t="s">
        <v>7</v>
      </c>
    </row>
    <row r="8" spans="2:9" x14ac:dyDescent="0.35">
      <c r="B8" s="17" t="s">
        <v>11</v>
      </c>
      <c r="C8" s="25">
        <f>C4*D21</f>
        <v>2340.2417999999998</v>
      </c>
      <c r="D8" s="25">
        <f>C4*F21</f>
        <v>3868.1343999999999</v>
      </c>
      <c r="E8" s="27">
        <f>C4*H21</f>
        <v>2014.4825999999998</v>
      </c>
      <c r="F8" s="5"/>
      <c r="G8" s="47" t="s">
        <v>32</v>
      </c>
      <c r="H8" s="47" t="s">
        <v>33</v>
      </c>
      <c r="I8" s="47"/>
    </row>
    <row r="9" spans="2:9" x14ac:dyDescent="0.35">
      <c r="B9" s="17" t="s">
        <v>6</v>
      </c>
      <c r="C9" s="26">
        <v>745.88</v>
      </c>
      <c r="D9" s="26">
        <v>671.21</v>
      </c>
      <c r="E9" s="43">
        <v>653.21</v>
      </c>
      <c r="F9" s="5"/>
      <c r="G9" s="45" t="s">
        <v>32</v>
      </c>
      <c r="H9" s="45" t="s">
        <v>34</v>
      </c>
      <c r="I9" s="45"/>
    </row>
    <row r="10" spans="2:9" x14ac:dyDescent="0.35">
      <c r="B10" s="17" t="s">
        <v>0</v>
      </c>
      <c r="C10" s="25">
        <f>C8+C9</f>
        <v>3086.1217999999999</v>
      </c>
      <c r="D10" s="25">
        <v>4539.07</v>
      </c>
      <c r="E10" s="27">
        <v>2667.55</v>
      </c>
      <c r="F10" s="5"/>
    </row>
    <row r="11" spans="2:9" x14ac:dyDescent="0.35">
      <c r="B11" s="38" t="s">
        <v>1</v>
      </c>
      <c r="C11" s="28">
        <f>C10/12</f>
        <v>257.17681666666664</v>
      </c>
      <c r="D11" s="28">
        <v>378.26</v>
      </c>
      <c r="E11" s="44">
        <v>222.3</v>
      </c>
      <c r="F11" s="5"/>
    </row>
    <row r="12" spans="2:9" x14ac:dyDescent="0.35">
      <c r="B12" s="3" t="s">
        <v>31</v>
      </c>
    </row>
    <row r="14" spans="2:9" x14ac:dyDescent="0.35">
      <c r="B14" s="41" t="s">
        <v>38</v>
      </c>
      <c r="C14" s="14">
        <v>2024</v>
      </c>
      <c r="D14" s="15">
        <v>2024</v>
      </c>
      <c r="E14" s="14">
        <v>2023</v>
      </c>
      <c r="F14" s="15">
        <v>2023</v>
      </c>
      <c r="G14" s="14">
        <v>2022</v>
      </c>
      <c r="H14" s="15">
        <v>2022</v>
      </c>
    </row>
    <row r="15" spans="2:9" x14ac:dyDescent="0.35">
      <c r="B15" s="16" t="s">
        <v>2</v>
      </c>
      <c r="C15" s="34" t="s">
        <v>12</v>
      </c>
      <c r="D15" s="8" t="s">
        <v>7</v>
      </c>
      <c r="E15" s="34" t="s">
        <v>12</v>
      </c>
      <c r="F15" s="8" t="s">
        <v>7</v>
      </c>
      <c r="G15" s="34" t="s">
        <v>12</v>
      </c>
      <c r="H15" s="8" t="s">
        <v>7</v>
      </c>
    </row>
    <row r="16" spans="2:9" x14ac:dyDescent="0.35">
      <c r="B16" s="29">
        <v>2023</v>
      </c>
      <c r="C16" s="7" t="s">
        <v>13</v>
      </c>
      <c r="D16" s="19" t="s">
        <v>14</v>
      </c>
      <c r="E16" s="7" t="s">
        <v>13</v>
      </c>
      <c r="F16" s="19" t="s">
        <v>14</v>
      </c>
      <c r="G16" s="7" t="s">
        <v>13</v>
      </c>
      <c r="H16" s="19" t="s">
        <v>14</v>
      </c>
    </row>
    <row r="17" spans="2:10" x14ac:dyDescent="0.35">
      <c r="B17" s="7" t="s">
        <v>15</v>
      </c>
      <c r="C17" s="35">
        <v>618.82000000000005</v>
      </c>
      <c r="D17" s="31">
        <v>568.82000000000005</v>
      </c>
      <c r="E17" s="35">
        <v>549.58000000000004</v>
      </c>
      <c r="F17" s="31">
        <v>499.58</v>
      </c>
      <c r="G17" s="35">
        <v>494.58</v>
      </c>
      <c r="H17" s="31">
        <v>494.58</v>
      </c>
      <c r="I17" s="30"/>
      <c r="J17" s="30"/>
    </row>
    <row r="18" spans="2:10" x14ac:dyDescent="0.35">
      <c r="B18" s="7" t="s">
        <v>16</v>
      </c>
      <c r="C18" s="36">
        <v>31.68</v>
      </c>
      <c r="D18" s="32">
        <v>31.68</v>
      </c>
      <c r="E18" s="36">
        <v>30.75</v>
      </c>
      <c r="F18" s="32">
        <v>30.75</v>
      </c>
      <c r="G18" s="36">
        <v>27.47</v>
      </c>
      <c r="H18" s="32">
        <v>27.47</v>
      </c>
      <c r="I18" s="4"/>
      <c r="J18" s="4"/>
    </row>
    <row r="19" spans="2:10" x14ac:dyDescent="0.35">
      <c r="B19" s="7" t="s">
        <v>17</v>
      </c>
      <c r="C19" s="36">
        <v>145.38</v>
      </c>
      <c r="D19" s="32">
        <v>145.38</v>
      </c>
      <c r="E19" s="36">
        <v>140.88</v>
      </c>
      <c r="F19" s="32">
        <v>140.88</v>
      </c>
      <c r="G19" s="36">
        <v>131.16</v>
      </c>
      <c r="H19" s="32">
        <v>131.16</v>
      </c>
      <c r="I19" s="4"/>
      <c r="J19" s="4"/>
    </row>
    <row r="20" spans="2:10" x14ac:dyDescent="0.35">
      <c r="B20" s="7" t="s">
        <v>26</v>
      </c>
      <c r="C20" s="36">
        <f t="shared" ref="C20:H20" si="0">C17+C18+C19</f>
        <v>795.88</v>
      </c>
      <c r="D20" s="50">
        <f t="shared" si="0"/>
        <v>745.88</v>
      </c>
      <c r="E20" s="36">
        <f t="shared" si="0"/>
        <v>721.21</v>
      </c>
      <c r="F20" s="50">
        <f t="shared" si="0"/>
        <v>671.20999999999992</v>
      </c>
      <c r="G20" s="36">
        <f t="shared" si="0"/>
        <v>653.20999999999992</v>
      </c>
      <c r="H20" s="50">
        <f t="shared" si="0"/>
        <v>653.20999999999992</v>
      </c>
      <c r="I20" s="4"/>
      <c r="J20" s="45" t="s">
        <v>32</v>
      </c>
    </row>
    <row r="21" spans="2:10" x14ac:dyDescent="0.35">
      <c r="B21" s="9" t="s">
        <v>18</v>
      </c>
      <c r="C21" s="37">
        <v>46.69</v>
      </c>
      <c r="D21" s="33">
        <v>45.69</v>
      </c>
      <c r="E21" s="37">
        <v>90.91</v>
      </c>
      <c r="F21" s="33">
        <v>75.52</v>
      </c>
      <c r="G21" s="37">
        <v>53.95</v>
      </c>
      <c r="H21" s="33">
        <v>39.33</v>
      </c>
      <c r="I21" s="4"/>
      <c r="J21" s="4"/>
    </row>
    <row r="22" spans="2:10" x14ac:dyDescent="0.35">
      <c r="D22" s="4"/>
      <c r="F22" s="4"/>
      <c r="H22" s="4"/>
      <c r="J22" s="4"/>
    </row>
    <row r="23" spans="2:10" x14ac:dyDescent="0.35">
      <c r="B23" s="2" t="s">
        <v>19</v>
      </c>
    </row>
    <row r="24" spans="2:10" x14ac:dyDescent="0.35">
      <c r="B24" s="48" t="s">
        <v>39</v>
      </c>
      <c r="C24" s="46"/>
    </row>
    <row r="25" spans="2:10" x14ac:dyDescent="0.35">
      <c r="B25" s="20" t="s">
        <v>2</v>
      </c>
      <c r="C25" s="39" t="s">
        <v>24</v>
      </c>
    </row>
    <row r="26" spans="2:10" x14ac:dyDescent="0.35">
      <c r="B26" s="21" t="s">
        <v>20</v>
      </c>
      <c r="C26" s="18">
        <v>187.27</v>
      </c>
      <c r="D26" s="5"/>
    </row>
    <row r="27" spans="2:10" x14ac:dyDescent="0.35">
      <c r="B27" s="21" t="s">
        <v>21</v>
      </c>
      <c r="C27" s="18">
        <v>19.77</v>
      </c>
      <c r="D27" s="5"/>
    </row>
    <row r="28" spans="2:10" x14ac:dyDescent="0.35">
      <c r="B28" s="21" t="s">
        <v>28</v>
      </c>
      <c r="C28" s="18">
        <v>200</v>
      </c>
      <c r="D28" s="1" t="s">
        <v>25</v>
      </c>
    </row>
    <row r="29" spans="2:10" x14ac:dyDescent="0.35">
      <c r="B29" s="21" t="s">
        <v>22</v>
      </c>
      <c r="C29" s="18">
        <v>75</v>
      </c>
      <c r="D29" s="5"/>
    </row>
    <row r="30" spans="2:10" x14ac:dyDescent="0.35">
      <c r="B30" s="21" t="s">
        <v>29</v>
      </c>
      <c r="C30" s="18">
        <v>400</v>
      </c>
      <c r="D30" s="1" t="s">
        <v>27</v>
      </c>
    </row>
    <row r="31" spans="2:10" x14ac:dyDescent="0.35">
      <c r="B31" s="42" t="s">
        <v>23</v>
      </c>
      <c r="C31" s="49">
        <v>882.04</v>
      </c>
      <c r="D31" s="1"/>
    </row>
    <row r="58" spans="2:2" x14ac:dyDescent="0.35">
      <c r="B58" s="3" t="s">
        <v>3</v>
      </c>
    </row>
    <row r="60" spans="2:2" x14ac:dyDescent="0.35">
      <c r="B60" s="3" t="s">
        <v>4</v>
      </c>
    </row>
    <row r="62" spans="2:2" x14ac:dyDescent="0.35">
      <c r="B62" s="1" t="s">
        <v>5</v>
      </c>
    </row>
    <row r="64" spans="2:2" x14ac:dyDescent="0.35">
      <c r="B64" s="5">
        <v>157.29</v>
      </c>
    </row>
    <row r="66" spans="2:2" x14ac:dyDescent="0.35">
      <c r="B6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Gerwin Verschuur</dc:creator>
  <cp:lastModifiedBy>Suzanne Dijkstra</cp:lastModifiedBy>
  <dcterms:created xsi:type="dcterms:W3CDTF">2024-01-03T11:05:25Z</dcterms:created>
  <dcterms:modified xsi:type="dcterms:W3CDTF">2024-01-04T21:18:18Z</dcterms:modified>
</cp:coreProperties>
</file>